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22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Z022_Pol!$1:$7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Stavba!$A$1:$J$51</definedName>
    <definedName name="_xlnm.Print_Area" localSheetId="3">Z022_Pol!$A$1:$X$17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8" i="12" l="1"/>
  <c r="G9" i="12"/>
  <c r="M9" i="12" s="1"/>
  <c r="M8" i="12" s="1"/>
  <c r="I9" i="12"/>
  <c r="I8" i="12" s="1"/>
  <c r="K9" i="12"/>
  <c r="O9" i="12"/>
  <c r="O8" i="12" s="1"/>
  <c r="Q9" i="12"/>
  <c r="Q8" i="12" s="1"/>
  <c r="V9" i="12"/>
  <c r="V8" i="12" s="1"/>
  <c r="G11" i="12"/>
  <c r="I49" i="1" s="1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V11" i="12" s="1"/>
  <c r="G13" i="12"/>
  <c r="I13" i="12"/>
  <c r="K13" i="12"/>
  <c r="O13" i="12"/>
  <c r="V13" i="12"/>
  <c r="G14" i="12"/>
  <c r="M14" i="12" s="1"/>
  <c r="M13" i="12" s="1"/>
  <c r="I14" i="12"/>
  <c r="K14" i="12"/>
  <c r="O14" i="12"/>
  <c r="Q14" i="12"/>
  <c r="Q13" i="12" s="1"/>
  <c r="V14" i="12"/>
  <c r="F41" i="1"/>
  <c r="G41" i="1"/>
  <c r="H41" i="1"/>
  <c r="I41" i="1"/>
  <c r="J40" i="1" s="1"/>
  <c r="I50" i="1" l="1"/>
  <c r="I20" i="1"/>
  <c r="G8" i="12"/>
  <c r="J38" i="1"/>
  <c r="J41" i="1" s="1"/>
  <c r="J39" i="1"/>
  <c r="J27" i="1"/>
  <c r="J26" i="1"/>
  <c r="G37" i="1"/>
  <c r="F37" i="1"/>
  <c r="J23" i="1"/>
  <c r="J24" i="1"/>
  <c r="J25" i="1"/>
  <c r="E24" i="1"/>
  <c r="E26" i="1"/>
  <c r="I16" i="1" l="1"/>
  <c r="I21" i="1" s="1"/>
  <c r="G25" i="1" s="1"/>
  <c r="G27" i="1" s="1"/>
  <c r="I48" i="1"/>
  <c r="I51" i="1" s="1"/>
  <c r="J48" i="1" l="1"/>
  <c r="J50" i="1"/>
  <c r="J49" i="1"/>
  <c r="J5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<sst xmlns="http://schemas.openxmlformats.org/spreadsheetml/2006/main" count="165" uniqueCount="115">
  <si>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</si>
  <si>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</si>
  <si>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</si>
  <si>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</si>
  <si>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</si>
  <si>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</si>
  <si>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</si>
  <si>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</si>
  <si>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</si>
  <si>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</si>
  <si>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</si>
  <si>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</si>
  <si>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</si>
  <si>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</si>
  <si>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</si>
  <si>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</si>
  <si>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</si>
  <si>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</si>
  <si>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</si>
  <si>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</si>
  <si>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</si>
  <si>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</si>
  <si>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</si>
  <si>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</si>
  <si>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</si>
  <si>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</si>
  <si>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</si>
  <si>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</si>
  <si>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</si>
  <si>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</si>
  <si>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</si>
  <si>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</si>
  <si>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</si>
  <si>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</si>
  <si>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</si>
  <si>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</si>
  <si>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</si>
  <si>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</si>
  <si>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</si>
  <si>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</si>
  <si>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</si>
  <si>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</si>
  <si>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Z022_R00</t>
  </si>
  <si>
    <t>předstěny na SZ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</si>
  <si>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</si>
  <si>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</si>
  <si>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</si>
  <si>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</si>
  <si>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</si>
  <si>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</si>
  <si>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</si>
  <si>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</si>
  <si>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</si>
  <si>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</si>
  <si>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</si>
  <si>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</si>
  <si>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</si>
  <si>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</si>
  <si>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</si>
  <si>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</si>
  <si>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</si>
  <si>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998</t>
  </si>
  <si>
    <t>Přesun hmot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</si>
  <si>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</si>
  <si>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</si>
  <si>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</si>
  <si>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</si>
  <si>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</si>
  <si>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</si>
  <si>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</si>
  <si>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</si>
  <si>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</si>
  <si>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</si>
  <si>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</si>
  <si>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</si>
  <si>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</si>
  <si>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</si>
  <si>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</si>
  <si>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</si>
  <si>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</si>
  <si>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</si>
  <si>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</si>
  <si>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</si>
  <si>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</si>
  <si>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</si>
  <si>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</si>
  <si>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</si>
  <si>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</si>
  <si>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</si>
  <si>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</si>
  <si>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</si>
  <si>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</si>
  <si>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347081243</t>
  </si>
  <si>
    <t>Předstěna 2xopl.,desky RBI 12,5</t>
  </si>
  <si>
    <t>m2</t>
  </si>
  <si>
    <t>RTS 21/ I</t>
  </si>
  <si>
    <t>Indiv</t>
  </si>
  <si>
    <t>Práce</t>
  </si>
  <si>
    <t>POL1_</t>
  </si>
  <si>
    <t>42,00</t>
  </si>
  <si>
    <t>VV</t>
  </si>
  <si>
    <t>998017002</t>
  </si>
  <si>
    <t>Přesun omezen mechaniz budova v-12m</t>
  </si>
  <si>
    <t>t</t>
  </si>
  <si>
    <t>URS</t>
  </si>
  <si>
    <t>POL7_</t>
  </si>
  <si>
    <t>005121 R</t>
  </si>
  <si>
    <t>Zařízení staveniště</t>
  </si>
  <si>
    <t>Kč</t>
  </si>
  <si>
    <t>Vlastní</t>
  </si>
  <si>
    <t>CN*0,0056808705 (podíl VRN) na celkové ceně díla : 44694,67*0,0056808705*1</t>
  </si>
  <si>
    <t>END</t>
  </si>
  <si>
    <t>Z022</t>
  </si>
  <si>
    <t>MŠ U Stadionu - změny</t>
  </si>
  <si>
    <t>SDK předstěny na 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</si>
</sst>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5" t="s">
        <v>40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view="pageBreakPreview" topLeftCell="B14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6" t="s">
        <v>4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4" t="s">
        <v>23</v>
      </c>
      <c r="C2" s="75"/>
      <c r="D2" s="76"/>
      <c r="E2" s="194" t="s">
        <v>113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77" t="s">
        <v>46</v>
      </c>
      <c r="C3" s="75"/>
      <c r="D3" s="78"/>
      <c r="E3" s="197" t="s">
        <v>45</v>
      </c>
      <c r="F3" s="198"/>
      <c r="G3" s="198"/>
      <c r="H3" s="198"/>
      <c r="I3" s="198"/>
      <c r="J3" s="199"/>
    </row>
    <row r="4" spans="1:15" ht="23.25" customHeight="1" x14ac:dyDescent="0.2">
      <c r="A4" s="72">
        <v>858912</v>
      </c>
      <c r="B4" s="79" t="s">
        <v>47</v>
      </c>
      <c r="C4" s="80"/>
      <c r="D4" s="81" t="s">
        <v>112</v>
      </c>
      <c r="E4" s="205" t="s">
        <v>114</v>
      </c>
      <c r="F4" s="206"/>
      <c r="G4" s="206"/>
      <c r="H4" s="206"/>
      <c r="I4" s="206"/>
      <c r="J4" s="207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84"/>
      <c r="E11" s="184"/>
      <c r="F11" s="184"/>
      <c r="G11" s="184"/>
      <c r="H11" s="17" t="s">
        <v>41</v>
      </c>
      <c r="I11" s="181"/>
      <c r="J11" s="8"/>
    </row>
    <row r="12" spans="1:15" ht="15.75" customHeight="1" x14ac:dyDescent="0.2">
      <c r="A12" s="2"/>
      <c r="B12" s="27"/>
      <c r="C12" s="53"/>
      <c r="D12" s="181"/>
      <c r="E12" s="181"/>
      <c r="F12" s="181"/>
      <c r="G12" s="181"/>
      <c r="H12" s="17" t="s">
        <v>35</v>
      </c>
      <c r="I12" s="181"/>
      <c r="J12" s="8"/>
    </row>
    <row r="13" spans="1:15" ht="15.75" customHeight="1" x14ac:dyDescent="0.2">
      <c r="A13" s="2"/>
      <c r="B13" s="28"/>
      <c r="C13" s="54"/>
      <c r="D13" s="73"/>
      <c r="E13" s="182"/>
      <c r="F13" s="183"/>
      <c r="G13" s="183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00"/>
      <c r="F15" s="200"/>
      <c r="G15" s="201"/>
      <c r="H15" s="201"/>
      <c r="I15" s="201" t="s">
        <v>30</v>
      </c>
      <c r="J15" s="202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1"/>
      <c r="F16" s="192"/>
      <c r="G16" s="191"/>
      <c r="H16" s="192"/>
      <c r="I16" s="191">
        <f>Z022_Pol!G8+Z022_Pol!G11</f>
        <v>0</v>
      </c>
      <c r="J16" s="193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39" t="s">
        <v>64</v>
      </c>
      <c r="B19" s="37" t="s">
        <v>28</v>
      </c>
      <c r="C19" s="60"/>
      <c r="D19" s="61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39" t="s">
        <v>63</v>
      </c>
      <c r="B20" s="37" t="s">
        <v>29</v>
      </c>
      <c r="C20" s="60"/>
      <c r="D20" s="61"/>
      <c r="E20" s="191"/>
      <c r="F20" s="192"/>
      <c r="G20" s="191"/>
      <c r="H20" s="192"/>
      <c r="I20" s="191">
        <f>Z022_Pol!G13</f>
        <v>0</v>
      </c>
      <c r="J20" s="193"/>
    </row>
    <row r="21" spans="1:10" ht="23.25" customHeight="1" x14ac:dyDescent="0.2">
      <c r="A21" s="2"/>
      <c r="B21" s="46" t="s">
        <v>30</v>
      </c>
      <c r="C21" s="62"/>
      <c r="D21" s="63"/>
      <c r="E21" s="203"/>
      <c r="F21" s="204"/>
      <c r="G21" s="203"/>
      <c r="H21" s="204"/>
      <c r="I21" s="203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9">
        <v>9439</v>
      </c>
      <c r="H26" s="190"/>
      <c r="I26" s="190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54388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44948.57</v>
      </c>
      <c r="H38" s="99"/>
      <c r="I38" s="100">
        <v>44948.57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44948.57</v>
      </c>
      <c r="H39" s="104"/>
      <c r="I39" s="105">
        <v>44948.57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44948.57</v>
      </c>
      <c r="H40" s="99"/>
      <c r="I40" s="100">
        <v>44948.57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44948.57</v>
      </c>
      <c r="H41" s="110">
        <f>SUMIF(A38:A40,"=1",H38:H40)</f>
        <v>0</v>
      </c>
      <c r="I41" s="111">
        <f>SUMIF(A38:A40,"=1",I38:I40)</f>
        <v>44948.57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25</v>
      </c>
      <c r="G48" s="130"/>
      <c r="H48" s="130"/>
      <c r="I48" s="130">
        <f>Z022_Pol!G8</f>
        <v>0</v>
      </c>
      <c r="J48" s="135" t="str">
        <f>IF(I51=0,"",I48/I51*100)</f>
        <v/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25</v>
      </c>
      <c r="G49" s="130"/>
      <c r="H49" s="130"/>
      <c r="I49" s="130">
        <f>Z022_Pol!G11</f>
        <v>0</v>
      </c>
      <c r="J49" s="135" t="str">
        <f>IF(I51=0,"",I49/I51*100)</f>
        <v/>
      </c>
    </row>
    <row r="50" spans="1:10" ht="36.75" customHeight="1" x14ac:dyDescent="0.2">
      <c r="A50" s="124"/>
      <c r="B50" s="129" t="s">
        <v>63</v>
      </c>
      <c r="C50" s="226" t="s">
        <v>29</v>
      </c>
      <c r="D50" s="227"/>
      <c r="E50" s="227"/>
      <c r="F50" s="137" t="s">
        <v>63</v>
      </c>
      <c r="G50" s="130"/>
      <c r="H50" s="130"/>
      <c r="I50" s="130">
        <f>Z022_Pol!G13</f>
        <v>0</v>
      </c>
      <c r="J50" s="135" t="str">
        <f>IF(I51=0,"",I50/I51*100)</f>
        <v/>
      </c>
    </row>
    <row r="51" spans="1:10" ht="25.5" customHeight="1" x14ac:dyDescent="0.2">
      <c r="A51" s="125"/>
      <c r="B51" s="131" t="s">
        <v>1</v>
      </c>
      <c r="C51" s="132"/>
      <c r="D51" s="133"/>
      <c r="E51" s="133"/>
      <c r="F51" s="138"/>
      <c r="G51" s="134"/>
      <c r="H51" s="134"/>
      <c r="I51" s="134">
        <f>SUM(I48:I50)</f>
        <v>0</v>
      </c>
      <c r="J51" s="136">
        <f>SUM(J48:J50)</f>
        <v>0</v>
      </c>
    </row>
    <row r="52" spans="1:10" x14ac:dyDescent="0.2">
      <c r="F52" s="83"/>
      <c r="G52" s="83"/>
      <c r="H52" s="83"/>
      <c r="I52" s="83"/>
      <c r="J52" s="84"/>
    </row>
    <row r="53" spans="1:10" x14ac:dyDescent="0.2">
      <c r="F53" s="83"/>
      <c r="G53" s="83"/>
      <c r="H53" s="83"/>
      <c r="I53" s="83"/>
      <c r="J53" s="84"/>
    </row>
    <row r="54" spans="1:10" x14ac:dyDescent="0.2">
      <c r="F54" s="83"/>
      <c r="G54" s="83"/>
      <c r="H54" s="83"/>
      <c r="I54" s="83"/>
      <c r="J54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49:E49"/>
    <mergeCell ref="C50:E50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G16:H16"/>
    <mergeCell ref="G17:H17"/>
    <mergeCell ref="E16:F16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view="pageBreakPreview" zoomScaleNormal="100" zoomScaleSheetLayoutView="100"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65</v>
      </c>
    </row>
    <row r="2" spans="1:60" ht="24.95" customHeight="1" x14ac:dyDescent="0.2">
      <c r="A2" s="140" t="s">
        <v>7</v>
      </c>
      <c r="B2" s="47"/>
      <c r="C2" s="237" t="s">
        <v>113</v>
      </c>
      <c r="D2" s="238"/>
      <c r="E2" s="238"/>
      <c r="F2" s="238"/>
      <c r="G2" s="239"/>
      <c r="AG2" t="s">
        <v>66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66</v>
      </c>
      <c r="AG3" t="s">
        <v>67</v>
      </c>
    </row>
    <row r="4" spans="1:60" ht="24.95" customHeight="1" x14ac:dyDescent="0.2">
      <c r="A4" s="141" t="s">
        <v>9</v>
      </c>
      <c r="B4" s="142" t="s">
        <v>112</v>
      </c>
      <c r="C4" s="240" t="s">
        <v>114</v>
      </c>
      <c r="D4" s="241"/>
      <c r="E4" s="241"/>
      <c r="F4" s="241"/>
      <c r="G4" s="242"/>
      <c r="AG4" t="s">
        <v>68</v>
      </c>
    </row>
    <row r="5" spans="1:60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90</v>
      </c>
      <c r="B8" s="158" t="s">
        <v>59</v>
      </c>
      <c r="C8" s="175" t="s">
        <v>60</v>
      </c>
      <c r="D8" s="159"/>
      <c r="E8" s="160"/>
      <c r="F8" s="161"/>
      <c r="G8" s="162">
        <f>SUMIF(AG9:AG10,"&lt;&gt;NOR",G9:G10)</f>
        <v>0</v>
      </c>
      <c r="H8" s="156"/>
      <c r="I8" s="156">
        <f>SUM(I9:I10)</f>
        <v>30058.14</v>
      </c>
      <c r="J8" s="156"/>
      <c r="K8" s="156">
        <f>SUM(K9:K10)</f>
        <v>14461.86</v>
      </c>
      <c r="L8" s="156"/>
      <c r="M8" s="156">
        <f>SUM(M9:M10)</f>
        <v>0</v>
      </c>
      <c r="N8" s="156"/>
      <c r="O8" s="156">
        <f>SUM(O9:O10)</f>
        <v>2.69</v>
      </c>
      <c r="P8" s="156"/>
      <c r="Q8" s="156">
        <f>SUM(Q9:Q10)</f>
        <v>0</v>
      </c>
      <c r="R8" s="156"/>
      <c r="S8" s="156"/>
      <c r="T8" s="156"/>
      <c r="U8" s="156"/>
      <c r="V8" s="156">
        <f>SUM(V9:V10)</f>
        <v>97.44</v>
      </c>
      <c r="W8" s="156"/>
      <c r="X8" s="156"/>
      <c r="AG8" t="s">
        <v>91</v>
      </c>
    </row>
    <row r="9" spans="1:60" outlineLevel="1" x14ac:dyDescent="0.2">
      <c r="A9" s="163">
        <v>1</v>
      </c>
      <c r="B9" s="164" t="s">
        <v>92</v>
      </c>
      <c r="C9" s="176" t="s">
        <v>93</v>
      </c>
      <c r="D9" s="165" t="s">
        <v>94</v>
      </c>
      <c r="E9" s="166">
        <v>42</v>
      </c>
      <c r="F9" s="167"/>
      <c r="G9" s="168">
        <f>ROUND(E9*F9,2)</f>
        <v>0</v>
      </c>
      <c r="H9" s="153">
        <v>715.67</v>
      </c>
      <c r="I9" s="153">
        <f>ROUND(E9*H9,2)</f>
        <v>30058.14</v>
      </c>
      <c r="J9" s="153">
        <v>344.33</v>
      </c>
      <c r="K9" s="153">
        <f>ROUND(E9*J9,2)</f>
        <v>14461.86</v>
      </c>
      <c r="L9" s="153">
        <v>21</v>
      </c>
      <c r="M9" s="153">
        <f>G9*(1+L9/100)</f>
        <v>0</v>
      </c>
      <c r="N9" s="153">
        <v>6.3979999999999995E-2</v>
      </c>
      <c r="O9" s="153">
        <f>ROUND(E9*N9,2)</f>
        <v>2.69</v>
      </c>
      <c r="P9" s="153">
        <v>0</v>
      </c>
      <c r="Q9" s="153">
        <f>ROUND(E9*P9,2)</f>
        <v>0</v>
      </c>
      <c r="R9" s="153"/>
      <c r="S9" s="153" t="s">
        <v>95</v>
      </c>
      <c r="T9" s="153" t="s">
        <v>96</v>
      </c>
      <c r="U9" s="153">
        <v>2.3199999999999998</v>
      </c>
      <c r="V9" s="153">
        <f>ROUND(E9*U9,2)</f>
        <v>97.44</v>
      </c>
      <c r="W9" s="153"/>
      <c r="X9" s="153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7" t="s">
        <v>99</v>
      </c>
      <c r="D10" s="154"/>
      <c r="E10" s="155">
        <v>42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100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57" t="s">
        <v>90</v>
      </c>
      <c r="B11" s="158" t="s">
        <v>61</v>
      </c>
      <c r="C11" s="175" t="s">
        <v>62</v>
      </c>
      <c r="D11" s="159"/>
      <c r="E11" s="160"/>
      <c r="F11" s="161"/>
      <c r="G11" s="162">
        <f>SUMIF(AG12:AG12,"&lt;&gt;NOR",G12:G12)</f>
        <v>0</v>
      </c>
      <c r="H11" s="156"/>
      <c r="I11" s="156">
        <f>SUM(I12:I12)</f>
        <v>0</v>
      </c>
      <c r="J11" s="156"/>
      <c r="K11" s="156">
        <f>SUM(K12:K12)</f>
        <v>174.67</v>
      </c>
      <c r="L11" s="156"/>
      <c r="M11" s="156">
        <f>SUM(M12:M12)</f>
        <v>0</v>
      </c>
      <c r="N11" s="156"/>
      <c r="O11" s="156">
        <f>SUM(O12:O12)</f>
        <v>0</v>
      </c>
      <c r="P11" s="156"/>
      <c r="Q11" s="156">
        <f>SUM(Q12:Q12)</f>
        <v>0</v>
      </c>
      <c r="R11" s="156"/>
      <c r="S11" s="156"/>
      <c r="T11" s="156"/>
      <c r="U11" s="156"/>
      <c r="V11" s="156">
        <f>SUM(V12:V12)</f>
        <v>0</v>
      </c>
      <c r="W11" s="156"/>
      <c r="X11" s="156"/>
      <c r="AG11" t="s">
        <v>91</v>
      </c>
    </row>
    <row r="12" spans="1:60" outlineLevel="1" x14ac:dyDescent="0.2">
      <c r="A12" s="169">
        <v>2</v>
      </c>
      <c r="B12" s="170" t="s">
        <v>101</v>
      </c>
      <c r="C12" s="178" t="s">
        <v>102</v>
      </c>
      <c r="D12" s="171" t="s">
        <v>103</v>
      </c>
      <c r="E12" s="172">
        <v>2.68716</v>
      </c>
      <c r="F12" s="173"/>
      <c r="G12" s="174">
        <f>ROUND(E12*F12,2)</f>
        <v>0</v>
      </c>
      <c r="H12" s="153">
        <v>0</v>
      </c>
      <c r="I12" s="153">
        <f>ROUND(E12*H12,2)</f>
        <v>0</v>
      </c>
      <c r="J12" s="153">
        <v>65</v>
      </c>
      <c r="K12" s="153">
        <f>ROUND(E12*J12,2)</f>
        <v>174.67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 t="s">
        <v>104</v>
      </c>
      <c r="T12" s="153" t="s">
        <v>96</v>
      </c>
      <c r="U12" s="153">
        <v>0</v>
      </c>
      <c r="V12" s="153">
        <f>ROUND(E12*U12,2)</f>
        <v>0</v>
      </c>
      <c r="W12" s="153"/>
      <c r="X12" s="153" t="s">
        <v>62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7" t="s">
        <v>90</v>
      </c>
      <c r="B13" s="158" t="s">
        <v>63</v>
      </c>
      <c r="C13" s="175" t="s">
        <v>29</v>
      </c>
      <c r="D13" s="159"/>
      <c r="E13" s="160"/>
      <c r="F13" s="161"/>
      <c r="G13" s="162">
        <f>SUMIF(AG14:AG15,"&lt;&gt;NOR",G14:G15)</f>
        <v>0</v>
      </c>
      <c r="H13" s="156"/>
      <c r="I13" s="156">
        <f>SUM(I14:I15)</f>
        <v>0</v>
      </c>
      <c r="J13" s="156"/>
      <c r="K13" s="156">
        <f>SUM(K14:K15)</f>
        <v>253.9</v>
      </c>
      <c r="L13" s="156"/>
      <c r="M13" s="156">
        <f>SUM(M14:M15)</f>
        <v>0</v>
      </c>
      <c r="N13" s="156"/>
      <c r="O13" s="156">
        <f>SUM(O14:O15)</f>
        <v>0</v>
      </c>
      <c r="P13" s="156"/>
      <c r="Q13" s="156">
        <f>SUM(Q14:Q15)</f>
        <v>0</v>
      </c>
      <c r="R13" s="156"/>
      <c r="S13" s="156"/>
      <c r="T13" s="156"/>
      <c r="U13" s="156"/>
      <c r="V13" s="156">
        <f>SUM(V14:V15)</f>
        <v>0</v>
      </c>
      <c r="W13" s="156"/>
      <c r="X13" s="156"/>
      <c r="AG13" t="s">
        <v>91</v>
      </c>
    </row>
    <row r="14" spans="1:60" outlineLevel="1" x14ac:dyDescent="0.2">
      <c r="A14" s="163">
        <v>3</v>
      </c>
      <c r="B14" s="164" t="s">
        <v>106</v>
      </c>
      <c r="C14" s="176" t="s">
        <v>107</v>
      </c>
      <c r="D14" s="165" t="s">
        <v>108</v>
      </c>
      <c r="E14" s="166">
        <v>253.90463</v>
      </c>
      <c r="F14" s="167"/>
      <c r="G14" s="168">
        <f>ROUND(E14*F14,2)</f>
        <v>0</v>
      </c>
      <c r="H14" s="153">
        <v>0</v>
      </c>
      <c r="I14" s="153">
        <f>ROUND(E14*H14,2)</f>
        <v>0</v>
      </c>
      <c r="J14" s="153">
        <v>1</v>
      </c>
      <c r="K14" s="153">
        <f>ROUND(E14*J14,2)</f>
        <v>253.9</v>
      </c>
      <c r="L14" s="153">
        <v>21</v>
      </c>
      <c r="M14" s="153">
        <f>G14*(1+L14/100)</f>
        <v>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3"/>
      <c r="S14" s="153" t="s">
        <v>109</v>
      </c>
      <c r="T14" s="153" t="s">
        <v>96</v>
      </c>
      <c r="U14" s="153">
        <v>0</v>
      </c>
      <c r="V14" s="153">
        <f>ROUND(E14*U14,2)</f>
        <v>0</v>
      </c>
      <c r="W14" s="153"/>
      <c r="X14" s="153" t="s">
        <v>97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1"/>
      <c r="B15" s="152"/>
      <c r="C15" s="177" t="s">
        <v>110</v>
      </c>
      <c r="D15" s="154"/>
      <c r="E15" s="155">
        <v>253.90463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100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79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77</v>
      </c>
    </row>
    <row r="17" spans="3:33" x14ac:dyDescent="0.2">
      <c r="C17" s="180"/>
      <c r="D17" s="10"/>
      <c r="AG17" t="s">
        <v>111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Z022_Pol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Z022_Pol!Názvy_tisku</vt:lpstr>
      <vt:lpstr>oadresa</vt:lpstr>
      <vt:lpstr>Stavba!Objednatel</vt:lpstr>
      <vt:lpstr>Stavba!Objekt</vt:lpstr>
      <vt:lpstr>Stavba!Oblast_tisku</vt:lpstr>
      <vt:lpstr>Z022_Pol!Oblast_tisku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2021-07-14T12:47:20Z</dcterms:modified>
</cp:coreProperties>
</file>